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5" windowWidth="19245" windowHeight="6075" activeTab="0"/>
  </bookViews>
  <sheets>
    <sheet name="starší žáci" sheetId="1" r:id="rId1"/>
    <sheet name="starší žačky" sheetId="2" r:id="rId2"/>
    <sheet name="mladší žáci - svč liga" sheetId="3" r:id="rId3"/>
    <sheet name="mladší žáci - svč divize" sheetId="4" r:id="rId4"/>
    <sheet name="mladší žačky+smíšená " sheetId="5" r:id="rId5"/>
  </sheets>
  <definedNames/>
  <calcPr fullCalcOnLoad="1"/>
</workbook>
</file>

<file path=xl/sharedStrings.xml><?xml version="1.0" encoding="utf-8"?>
<sst xmlns="http://schemas.openxmlformats.org/spreadsheetml/2006/main" count="106" uniqueCount="56">
  <si>
    <t>družstvo</t>
  </si>
  <si>
    <t>hra</t>
  </si>
  <si>
    <t>osobka</t>
  </si>
  <si>
    <t>7m</t>
  </si>
  <si>
    <t>body</t>
  </si>
  <si>
    <t>pořadí</t>
  </si>
  <si>
    <t>HKm Lovosice A</t>
  </si>
  <si>
    <t>Liberec Handball</t>
  </si>
  <si>
    <t>HSK Tygři Ústí n.L.</t>
  </si>
  <si>
    <t>TJ ELP Jablonec</t>
  </si>
  <si>
    <t>HKm Lovosice B</t>
  </si>
  <si>
    <t>Loko Louny</t>
  </si>
  <si>
    <t>1.</t>
  </si>
  <si>
    <t>2.</t>
  </si>
  <si>
    <t>3.</t>
  </si>
  <si>
    <t>4.</t>
  </si>
  <si>
    <t>5.</t>
  </si>
  <si>
    <t>6.</t>
  </si>
  <si>
    <t>shot-out</t>
  </si>
  <si>
    <t>nejede Louny</t>
  </si>
  <si>
    <t>nejede Liberec</t>
  </si>
  <si>
    <t>nejede Lovosice A</t>
  </si>
  <si>
    <t>Starší žáci :</t>
  </si>
  <si>
    <t>Starší žačky :</t>
  </si>
  <si>
    <t>DHK Baník Most</t>
  </si>
  <si>
    <t>TJ Liberec DHK</t>
  </si>
  <si>
    <t>TJ Sokol Bělá p.B.</t>
  </si>
  <si>
    <t>TJ Jiskra Mimoň</t>
  </si>
  <si>
    <t>Mladší žáci - Severočeská liga :</t>
  </si>
  <si>
    <t>Baník Most</t>
  </si>
  <si>
    <t>Dukla Praha</t>
  </si>
  <si>
    <t>Lokomotiva Louny</t>
  </si>
  <si>
    <t>7 m</t>
  </si>
  <si>
    <t>turnaj MF-107</t>
  </si>
  <si>
    <t>zapsáno:</t>
  </si>
  <si>
    <t>turnaj MF-106</t>
  </si>
  <si>
    <t>Mladší žáci - Severočeská divize :</t>
  </si>
  <si>
    <t>HK Chomutov</t>
  </si>
  <si>
    <t>Liberec Handball A</t>
  </si>
  <si>
    <t>TJ Šroubárna Žatec</t>
  </si>
  <si>
    <t>turnaj MD-116</t>
  </si>
  <si>
    <t>turnaj MD-117</t>
  </si>
  <si>
    <t>Mladší žačky + smíšená družstva:</t>
  </si>
  <si>
    <t>Liberec Handball B</t>
  </si>
  <si>
    <t>HK Spartak Ústí n.L.</t>
  </si>
  <si>
    <t>HKm Lovosice</t>
  </si>
  <si>
    <t>turnaj SH-56</t>
  </si>
  <si>
    <t>turnaj SH-57</t>
  </si>
  <si>
    <t>turnaj SH-58</t>
  </si>
  <si>
    <t>turnaj MC-126</t>
  </si>
  <si>
    <t>turnaj MC-127</t>
  </si>
  <si>
    <t>turnaj SD-206</t>
  </si>
  <si>
    <t>turnaj SH-59</t>
  </si>
  <si>
    <t>nejede Lovosice B</t>
  </si>
  <si>
    <t>turnaj SD-207</t>
  </si>
  <si>
    <t>turnaj MD-118 - bez utkání Chomutov - Liberec, které bude odehráno na turnaji č. MD-119 v Žatci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</si>
</sst>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</cols>
  <sheetData>
    <row r="1" s="2" customFormat="1" ht="20.25">
      <c r="A1" s="3" t="s">
        <v>22</v>
      </c>
    </row>
    <row r="2" spans="1:7" s="4" customFormat="1" ht="15.75">
      <c r="A2" s="1" t="s">
        <v>0</v>
      </c>
      <c r="B2" s="1" t="s">
        <v>1</v>
      </c>
      <c r="C2" s="1" t="s">
        <v>2</v>
      </c>
      <c r="D2" s="1" t="s">
        <v>18</v>
      </c>
      <c r="E2" s="1" t="s">
        <v>3</v>
      </c>
      <c r="F2" s="1" t="s">
        <v>4</v>
      </c>
      <c r="G2" s="1" t="s">
        <v>5</v>
      </c>
    </row>
    <row r="3" spans="1:7" s="4" customFormat="1" ht="15.75">
      <c r="A3" s="4" t="s">
        <v>6</v>
      </c>
      <c r="B3" s="4">
        <f>36+8+6+2</f>
        <v>52</v>
      </c>
      <c r="C3" s="4">
        <f>35+7+8+7</f>
        <v>57</v>
      </c>
      <c r="D3" s="4">
        <f>6+8+7</f>
        <v>21</v>
      </c>
      <c r="E3" s="4">
        <f>30</f>
        <v>30</v>
      </c>
      <c r="F3" s="4">
        <f aca="true" t="shared" si="0" ref="F3:F8">SUM(B3:E3)</f>
        <v>160</v>
      </c>
      <c r="G3" s="5" t="s">
        <v>12</v>
      </c>
    </row>
    <row r="4" spans="1:7" s="4" customFormat="1" ht="15.75">
      <c r="A4" s="4" t="s">
        <v>8</v>
      </c>
      <c r="B4" s="4">
        <f>18+4+4+4+1</f>
        <v>31</v>
      </c>
      <c r="C4" s="4">
        <f>20+4+4+6+6</f>
        <v>40</v>
      </c>
      <c r="D4" s="4">
        <f>8+3+7+2</f>
        <v>20</v>
      </c>
      <c r="E4" s="4">
        <f>29</f>
        <v>29</v>
      </c>
      <c r="F4" s="4">
        <f t="shared" si="0"/>
        <v>120</v>
      </c>
      <c r="G4" s="5" t="s">
        <v>13</v>
      </c>
    </row>
    <row r="5" spans="1:7" s="4" customFormat="1" ht="15.75">
      <c r="A5" s="4" t="s">
        <v>9</v>
      </c>
      <c r="B5" s="4">
        <f>30+0+4+4+8</f>
        <v>46</v>
      </c>
      <c r="C5" s="4">
        <f>10+1+2+2+2</f>
        <v>17</v>
      </c>
      <c r="D5" s="4">
        <f>1+3+5+3</f>
        <v>12</v>
      </c>
      <c r="E5" s="4">
        <f>18</f>
        <v>18</v>
      </c>
      <c r="F5" s="4">
        <f>SUM(B5:E5)</f>
        <v>93</v>
      </c>
      <c r="G5" s="5" t="s">
        <v>14</v>
      </c>
    </row>
    <row r="6" spans="1:7" s="4" customFormat="1" ht="15.75">
      <c r="A6" s="4" t="s">
        <v>7</v>
      </c>
      <c r="B6" s="4">
        <f>26+4+0+4</f>
        <v>34</v>
      </c>
      <c r="C6" s="4">
        <f>31+2+0+4</f>
        <v>37</v>
      </c>
      <c r="D6" s="4">
        <f>1+0+3</f>
        <v>4</v>
      </c>
      <c r="E6" s="4">
        <f>17</f>
        <v>17</v>
      </c>
      <c r="F6" s="4">
        <f t="shared" si="0"/>
        <v>92</v>
      </c>
      <c r="G6" s="5" t="s">
        <v>15</v>
      </c>
    </row>
    <row r="7" spans="1:7" s="4" customFormat="1" ht="15.75">
      <c r="A7" s="4" t="s">
        <v>10</v>
      </c>
      <c r="B7" s="4">
        <f>3+6+2+8</f>
        <v>19</v>
      </c>
      <c r="C7" s="4">
        <f>11+6+4+8</f>
        <v>29</v>
      </c>
      <c r="D7" s="4">
        <f>2+5+4</f>
        <v>11</v>
      </c>
      <c r="E7" s="4">
        <f>15</f>
        <v>15</v>
      </c>
      <c r="F7" s="4">
        <f t="shared" si="0"/>
        <v>74</v>
      </c>
      <c r="G7" s="5" t="s">
        <v>16</v>
      </c>
    </row>
    <row r="8" spans="1:7" s="4" customFormat="1" ht="15.75">
      <c r="A8" s="4" t="s">
        <v>11</v>
      </c>
      <c r="B8" s="4">
        <f>7+2+4+5</f>
        <v>18</v>
      </c>
      <c r="C8" s="4">
        <f>13+2+4+1</f>
        <v>20</v>
      </c>
      <c r="D8" s="4">
        <f>3+4+5</f>
        <v>12</v>
      </c>
      <c r="E8" s="4">
        <f>8</f>
        <v>8</v>
      </c>
      <c r="F8" s="4">
        <f t="shared" si="0"/>
        <v>58</v>
      </c>
      <c r="G8" s="5" t="s">
        <v>17</v>
      </c>
    </row>
    <row r="9" s="4" customFormat="1" ht="15.75"/>
    <row r="10" s="4" customFormat="1" ht="15.75">
      <c r="A10" s="4" t="s">
        <v>34</v>
      </c>
    </row>
    <row r="11" spans="1:2" s="4" customFormat="1" ht="15.75">
      <c r="A11" s="4" t="s">
        <v>46</v>
      </c>
      <c r="B11" s="4" t="s">
        <v>20</v>
      </c>
    </row>
    <row r="12" spans="1:2" s="4" customFormat="1" ht="15.75">
      <c r="A12" s="4" t="s">
        <v>47</v>
      </c>
      <c r="B12" s="4" t="s">
        <v>19</v>
      </c>
    </row>
    <row r="13" spans="1:2" s="4" customFormat="1" ht="15.75">
      <c r="A13" s="4" t="s">
        <v>48</v>
      </c>
      <c r="B13" s="4" t="s">
        <v>21</v>
      </c>
    </row>
    <row r="14" spans="1:2" s="4" customFormat="1" ht="15.75">
      <c r="A14" s="4" t="s">
        <v>52</v>
      </c>
      <c r="B14" s="4" t="s">
        <v>53</v>
      </c>
    </row>
    <row r="15" s="4" customFormat="1" ht="15.75"/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  <row r="23" s="4" customFormat="1" ht="15.75"/>
    <row r="24" s="4" customFormat="1" ht="15.75"/>
    <row r="25" s="4" customFormat="1" ht="15.75"/>
    <row r="26" s="4" customFormat="1" ht="15.75"/>
    <row r="27" s="4" customFormat="1" ht="15.75"/>
    <row r="28" s="4" customFormat="1" ht="15.75"/>
    <row r="29" s="4" customFormat="1" ht="15.7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</cols>
  <sheetData>
    <row r="1" s="2" customFormat="1" ht="20.25">
      <c r="A1" s="3" t="s">
        <v>23</v>
      </c>
    </row>
    <row r="2" spans="1:7" s="4" customFormat="1" ht="15.75">
      <c r="A2" s="1" t="s">
        <v>0</v>
      </c>
      <c r="B2" s="1" t="s">
        <v>1</v>
      </c>
      <c r="C2" s="1" t="s">
        <v>2</v>
      </c>
      <c r="D2" s="1" t="s">
        <v>18</v>
      </c>
      <c r="E2" s="1" t="s">
        <v>3</v>
      </c>
      <c r="F2" s="1" t="s">
        <v>4</v>
      </c>
      <c r="G2" s="1" t="s">
        <v>5</v>
      </c>
    </row>
    <row r="3" spans="1:7" s="4" customFormat="1" ht="15.75">
      <c r="A3" s="4" t="s">
        <v>25</v>
      </c>
      <c r="B3" s="4">
        <f>24+6+6</f>
        <v>36</v>
      </c>
      <c r="C3" s="4">
        <f>21+6+5</f>
        <v>32</v>
      </c>
      <c r="D3" s="4">
        <f>6+6</f>
        <v>12</v>
      </c>
      <c r="E3" s="4">
        <f>22</f>
        <v>22</v>
      </c>
      <c r="F3" s="4">
        <f>SUM(B3:E3)</f>
        <v>102</v>
      </c>
      <c r="G3" s="5"/>
    </row>
    <row r="4" spans="1:7" s="4" customFormat="1" ht="15.75">
      <c r="A4" s="4" t="s">
        <v>24</v>
      </c>
      <c r="B4" s="4">
        <f>14+4+4</f>
        <v>22</v>
      </c>
      <c r="C4" s="4">
        <f>9+4+5</f>
        <v>18</v>
      </c>
      <c r="D4" s="4">
        <f>4+2</f>
        <v>6</v>
      </c>
      <c r="E4" s="4">
        <f>10</f>
        <v>10</v>
      </c>
      <c r="F4" s="4">
        <f>SUM(B4:E4)</f>
        <v>56</v>
      </c>
      <c r="G4" s="5"/>
    </row>
    <row r="5" spans="1:7" s="4" customFormat="1" ht="15.75">
      <c r="A5" s="4" t="s">
        <v>27</v>
      </c>
      <c r="B5" s="4">
        <f>6+2+2</f>
        <v>10</v>
      </c>
      <c r="C5" s="4">
        <f>10+2+0</f>
        <v>12</v>
      </c>
      <c r="D5" s="4">
        <f>2+3</f>
        <v>5</v>
      </c>
      <c r="E5" s="4">
        <f>8</f>
        <v>8</v>
      </c>
      <c r="F5" s="4">
        <f>SUM(B5:E5)</f>
        <v>35</v>
      </c>
      <c r="G5" s="5"/>
    </row>
    <row r="6" spans="1:7" s="4" customFormat="1" ht="15.75">
      <c r="A6" s="4" t="s">
        <v>26</v>
      </c>
      <c r="B6" s="4">
        <f>2+0+0</f>
        <v>2</v>
      </c>
      <c r="C6" s="4">
        <f>8+0+2</f>
        <v>10</v>
      </c>
      <c r="D6" s="4">
        <f>0+1</f>
        <v>1</v>
      </c>
      <c r="E6" s="4">
        <f>8</f>
        <v>8</v>
      </c>
      <c r="F6" s="4">
        <f>SUM(B6:E6)</f>
        <v>21</v>
      </c>
      <c r="G6" s="5"/>
    </row>
    <row r="8" s="4" customFormat="1" ht="15.75">
      <c r="G8" s="5"/>
    </row>
    <row r="9" spans="1:7" s="4" customFormat="1" ht="15.75">
      <c r="A9" s="4" t="s">
        <v>34</v>
      </c>
      <c r="G9" s="5"/>
    </row>
    <row r="10" s="4" customFormat="1" ht="15.75">
      <c r="A10" s="4" t="s">
        <v>51</v>
      </c>
    </row>
    <row r="11" s="4" customFormat="1" ht="15.75">
      <c r="A11" s="4" t="s">
        <v>54</v>
      </c>
    </row>
    <row r="12" s="4" customFormat="1" ht="15.75"/>
    <row r="13" s="4" customFormat="1" ht="15.75"/>
    <row r="14" s="4" customFormat="1" ht="15.75"/>
    <row r="15" s="4" customFormat="1" ht="15.75"/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  <row r="23" s="4" customFormat="1" ht="15.75"/>
    <row r="24" s="4" customFormat="1" ht="15.75"/>
    <row r="25" s="4" customFormat="1" ht="15.75"/>
    <row r="26" s="4" customFormat="1" ht="15.75"/>
    <row r="27" s="4" customFormat="1" ht="15.75"/>
    <row r="28" s="4" customFormat="1" ht="15.75"/>
    <row r="29" s="4" customFormat="1" ht="15.75"/>
    <row r="30" s="4" customFormat="1" ht="15.7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</cols>
  <sheetData>
    <row r="1" s="2" customFormat="1" ht="20.25">
      <c r="A1" s="3" t="s">
        <v>28</v>
      </c>
    </row>
    <row r="2" spans="1:7" s="4" customFormat="1" ht="15.75">
      <c r="A2" s="1" t="s">
        <v>0</v>
      </c>
      <c r="B2" s="1" t="s">
        <v>1</v>
      </c>
      <c r="C2" s="1" t="s">
        <v>2</v>
      </c>
      <c r="D2" s="1" t="s">
        <v>32</v>
      </c>
      <c r="E2" s="1" t="s">
        <v>18</v>
      </c>
      <c r="F2" s="1" t="s">
        <v>4</v>
      </c>
      <c r="G2" s="1" t="s">
        <v>5</v>
      </c>
    </row>
    <row r="3" spans="1:7" s="4" customFormat="1" ht="15.75">
      <c r="A3" s="4" t="s">
        <v>30</v>
      </c>
      <c r="B3" s="4">
        <f>8+8</f>
        <v>16</v>
      </c>
      <c r="C3" s="4">
        <f>6+6</f>
        <v>12</v>
      </c>
      <c r="D3" s="4">
        <f>4+3</f>
        <v>7</v>
      </c>
      <c r="E3" s="4">
        <f>5+7</f>
        <v>12</v>
      </c>
      <c r="F3" s="4">
        <f>SUM(B3:E3)</f>
        <v>47</v>
      </c>
      <c r="G3" s="5" t="s">
        <v>12</v>
      </c>
    </row>
    <row r="4" spans="1:7" s="4" customFormat="1" ht="15.75">
      <c r="A4" s="4" t="s">
        <v>6</v>
      </c>
      <c r="B4" s="4">
        <f>4+4</f>
        <v>8</v>
      </c>
      <c r="C4" s="4">
        <f>6+4</f>
        <v>10</v>
      </c>
      <c r="D4" s="4">
        <f>8+6</f>
        <v>14</v>
      </c>
      <c r="E4" s="4">
        <f>6+7</f>
        <v>13</v>
      </c>
      <c r="F4" s="4">
        <f>SUM(B4:E4)</f>
        <v>45</v>
      </c>
      <c r="G4" s="5" t="s">
        <v>13</v>
      </c>
    </row>
    <row r="5" spans="1:7" s="4" customFormat="1" ht="15.75">
      <c r="A5" s="4" t="s">
        <v>31</v>
      </c>
      <c r="B5" s="4">
        <f>4+6</f>
        <v>10</v>
      </c>
      <c r="C5" s="4">
        <f>4+8</f>
        <v>12</v>
      </c>
      <c r="D5" s="4">
        <f>0+8</f>
        <v>8</v>
      </c>
      <c r="E5" s="4">
        <f>4+6</f>
        <v>10</v>
      </c>
      <c r="F5" s="4">
        <f>SUM(B5:E5)</f>
        <v>40</v>
      </c>
      <c r="G5" s="5" t="s">
        <v>14</v>
      </c>
    </row>
    <row r="6" spans="1:7" s="4" customFormat="1" ht="15.75">
      <c r="A6" s="4" t="s">
        <v>29</v>
      </c>
      <c r="B6" s="4">
        <f>4+0</f>
        <v>4</v>
      </c>
      <c r="C6" s="4">
        <f>4+0</f>
        <v>4</v>
      </c>
      <c r="D6" s="4">
        <f>6+0</f>
        <v>6</v>
      </c>
      <c r="E6" s="4">
        <f>4+0</f>
        <v>4</v>
      </c>
      <c r="F6" s="4">
        <f>SUM(B6:E6)</f>
        <v>18</v>
      </c>
      <c r="G6" s="5" t="s">
        <v>15</v>
      </c>
    </row>
    <row r="7" spans="1:7" s="4" customFormat="1" ht="15.75">
      <c r="A7" s="4" t="s">
        <v>10</v>
      </c>
      <c r="B7" s="4">
        <f>0+2</f>
        <v>2</v>
      </c>
      <c r="C7" s="4">
        <f>0+2</f>
        <v>2</v>
      </c>
      <c r="D7" s="4">
        <f>2+3</f>
        <v>5</v>
      </c>
      <c r="E7" s="4">
        <f>1+2</f>
        <v>3</v>
      </c>
      <c r="F7" s="4">
        <f>SUM(B7:E7)</f>
        <v>12</v>
      </c>
      <c r="G7" s="5" t="s">
        <v>16</v>
      </c>
    </row>
    <row r="10" spans="1:7" s="4" customFormat="1" ht="15.75">
      <c r="A10" s="4" t="s">
        <v>34</v>
      </c>
      <c r="G10" s="5"/>
    </row>
    <row r="11" s="4" customFormat="1" ht="15.75">
      <c r="A11" s="4" t="s">
        <v>35</v>
      </c>
    </row>
    <row r="12" s="4" customFormat="1" ht="15.75">
      <c r="A12" s="4" t="s">
        <v>33</v>
      </c>
    </row>
    <row r="13" s="4" customFormat="1" ht="15.75"/>
    <row r="14" s="4" customFormat="1" ht="15.75"/>
    <row r="15" s="4" customFormat="1" ht="15.75"/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  <row r="23" s="4" customFormat="1" ht="15.75"/>
    <row r="24" s="4" customFormat="1" ht="15.75"/>
    <row r="25" s="4" customFormat="1" ht="15.75"/>
    <row r="26" s="4" customFormat="1" ht="15.75"/>
    <row r="27" s="4" customFormat="1" ht="15.75"/>
    <row r="28" s="4" customFormat="1" ht="15.75"/>
    <row r="29" s="4" customFormat="1" ht="15.75"/>
    <row r="30" s="4" customFormat="1" ht="15.75"/>
    <row r="31" s="4" customFormat="1" ht="15.7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</cols>
  <sheetData>
    <row r="1" s="2" customFormat="1" ht="20.25">
      <c r="A1" s="3" t="s">
        <v>36</v>
      </c>
    </row>
    <row r="2" spans="1:7" s="4" customFormat="1" ht="15.75">
      <c r="A2" s="1" t="s">
        <v>0</v>
      </c>
      <c r="B2" s="1" t="s">
        <v>1</v>
      </c>
      <c r="C2" s="1" t="s">
        <v>2</v>
      </c>
      <c r="D2" s="1" t="s">
        <v>32</v>
      </c>
      <c r="E2" s="1" t="s">
        <v>18</v>
      </c>
      <c r="F2" s="1" t="s">
        <v>4</v>
      </c>
      <c r="G2" s="1" t="s">
        <v>5</v>
      </c>
    </row>
    <row r="3" spans="1:7" s="4" customFormat="1" ht="15.75">
      <c r="A3" s="4" t="s">
        <v>38</v>
      </c>
      <c r="B3" s="4">
        <f>8+8+6</f>
        <v>22</v>
      </c>
      <c r="C3" s="4">
        <f>8+8+5</f>
        <v>21</v>
      </c>
      <c r="D3" s="4">
        <f>6+8+3</f>
        <v>17</v>
      </c>
      <c r="E3" s="4">
        <f>5+8+4</f>
        <v>17</v>
      </c>
      <c r="F3" s="4">
        <f>SUM(B3:E3)</f>
        <v>77</v>
      </c>
      <c r="G3" s="5" t="s">
        <v>12</v>
      </c>
    </row>
    <row r="4" spans="1:7" s="4" customFormat="1" ht="15.75">
      <c r="A4" s="4" t="s">
        <v>9</v>
      </c>
      <c r="B4" s="4">
        <f>6+2+6</f>
        <v>14</v>
      </c>
      <c r="C4" s="4">
        <f>2+4+5</f>
        <v>11</v>
      </c>
      <c r="D4" s="4">
        <f>4+2+3</f>
        <v>9</v>
      </c>
      <c r="E4" s="4">
        <f>7+5+3</f>
        <v>15</v>
      </c>
      <c r="F4" s="4">
        <f>SUM(B4:E4)</f>
        <v>49</v>
      </c>
      <c r="G4" s="5" t="s">
        <v>13</v>
      </c>
    </row>
    <row r="5" spans="1:7" s="4" customFormat="1" ht="15.75">
      <c r="A5" s="4" t="s">
        <v>37</v>
      </c>
      <c r="B5" s="4">
        <f>2+6+2</f>
        <v>10</v>
      </c>
      <c r="C5" s="4">
        <f>4+5+5</f>
        <v>14</v>
      </c>
      <c r="D5" s="4">
        <f>7+6+2</f>
        <v>15</v>
      </c>
      <c r="E5" s="4">
        <f>2+5+2</f>
        <v>9</v>
      </c>
      <c r="F5" s="4">
        <f>SUM(B5:E5)</f>
        <v>48</v>
      </c>
      <c r="G5" s="5" t="s">
        <v>14</v>
      </c>
    </row>
    <row r="6" spans="1:7" s="4" customFormat="1" ht="15.75">
      <c r="A6" s="4" t="s">
        <v>8</v>
      </c>
      <c r="B6" s="4">
        <f>4+2+2</f>
        <v>8</v>
      </c>
      <c r="C6" s="4">
        <f>6+1+2</f>
        <v>9</v>
      </c>
      <c r="D6" s="4">
        <f>3+2+5</f>
        <v>10</v>
      </c>
      <c r="E6" s="4">
        <f>6+0+5</f>
        <v>11</v>
      </c>
      <c r="F6" s="4">
        <f>SUM(B6:E6)</f>
        <v>38</v>
      </c>
      <c r="G6" s="5" t="s">
        <v>15</v>
      </c>
    </row>
    <row r="7" spans="1:7" s="4" customFormat="1" ht="15.75">
      <c r="A7" s="4" t="s">
        <v>39</v>
      </c>
      <c r="B7" s="4">
        <f>0+0+2</f>
        <v>2</v>
      </c>
      <c r="C7" s="4">
        <f>0+0+1</f>
        <v>1</v>
      </c>
      <c r="D7" s="4">
        <f>0+0+5</f>
        <v>5</v>
      </c>
      <c r="E7" s="4">
        <f>0+0+4</f>
        <v>4</v>
      </c>
      <c r="F7" s="4">
        <f>SUM(B7:E7)</f>
        <v>12</v>
      </c>
      <c r="G7" s="5" t="s">
        <v>16</v>
      </c>
    </row>
    <row r="10" spans="1:7" s="4" customFormat="1" ht="15.75">
      <c r="A10" s="4" t="s">
        <v>34</v>
      </c>
      <c r="G10" s="5"/>
    </row>
    <row r="11" s="4" customFormat="1" ht="15.75">
      <c r="A11" s="4" t="s">
        <v>40</v>
      </c>
    </row>
    <row r="12" s="4" customFormat="1" ht="15.75">
      <c r="A12" s="4" t="s">
        <v>41</v>
      </c>
    </row>
    <row r="13" s="4" customFormat="1" ht="15.75">
      <c r="A13" s="4" t="s">
        <v>55</v>
      </c>
    </row>
    <row r="14" s="4" customFormat="1" ht="15.75"/>
    <row r="15" s="4" customFormat="1" ht="15.75"/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  <row r="23" s="4" customFormat="1" ht="15.75"/>
    <row r="24" s="4" customFormat="1" ht="15.75"/>
    <row r="25" s="4" customFormat="1" ht="15.75"/>
    <row r="26" s="4" customFormat="1" ht="15.75"/>
    <row r="27" s="4" customFormat="1" ht="15.75"/>
    <row r="28" s="4" customFormat="1" ht="15.75"/>
    <row r="29" s="4" customFormat="1" ht="15.75"/>
    <row r="30" s="4" customFormat="1" ht="15.75"/>
    <row r="31" s="4" customFormat="1" ht="15.7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s="2" customFormat="1" ht="20.25">
      <c r="A1" s="3" t="s">
        <v>42</v>
      </c>
    </row>
    <row r="2" spans="1:7" s="4" customFormat="1" ht="15.75">
      <c r="A2" s="1" t="s">
        <v>0</v>
      </c>
      <c r="B2" s="1" t="s">
        <v>1</v>
      </c>
      <c r="C2" s="1" t="s">
        <v>2</v>
      </c>
      <c r="D2" s="1" t="s">
        <v>18</v>
      </c>
      <c r="E2" s="1" t="s">
        <v>3</v>
      </c>
      <c r="F2" s="1" t="s">
        <v>4</v>
      </c>
      <c r="G2" s="1" t="s">
        <v>5</v>
      </c>
    </row>
    <row r="3" spans="1:7" s="4" customFormat="1" ht="15.75">
      <c r="A3" s="4" t="s">
        <v>24</v>
      </c>
      <c r="B3" s="4">
        <f>6+6</f>
        <v>12</v>
      </c>
      <c r="C3" s="4">
        <f>6+5</f>
        <v>11</v>
      </c>
      <c r="D3" s="4">
        <f>5+1</f>
        <v>6</v>
      </c>
      <c r="E3" s="4">
        <f>2+4</f>
        <v>6</v>
      </c>
      <c r="F3" s="4">
        <f>SUM(B3:E3)</f>
        <v>35</v>
      </c>
      <c r="G3" s="5" t="s">
        <v>12</v>
      </c>
    </row>
    <row r="4" spans="1:7" s="4" customFormat="1" ht="15.75">
      <c r="A4" s="4" t="s">
        <v>44</v>
      </c>
      <c r="B4" s="4">
        <f>2+4</f>
        <v>6</v>
      </c>
      <c r="C4" s="4">
        <f>4+3</f>
        <v>7</v>
      </c>
      <c r="D4" s="4">
        <f>4+3</f>
        <v>7</v>
      </c>
      <c r="E4" s="4">
        <f>6+2</f>
        <v>8</v>
      </c>
      <c r="F4" s="4">
        <f>SUM(B4:E4)</f>
        <v>28</v>
      </c>
      <c r="G4" s="5" t="s">
        <v>13</v>
      </c>
    </row>
    <row r="5" spans="1:7" s="4" customFormat="1" ht="15.75">
      <c r="A5" s="4" t="s">
        <v>45</v>
      </c>
      <c r="B5" s="4">
        <f>4+1</f>
        <v>5</v>
      </c>
      <c r="C5" s="4">
        <f>2+3</f>
        <v>5</v>
      </c>
      <c r="D5" s="4">
        <f>3+4</f>
        <v>7</v>
      </c>
      <c r="E5" s="4">
        <f>3+2</f>
        <v>5</v>
      </c>
      <c r="F5" s="4">
        <f>SUM(B5:E5)</f>
        <v>22</v>
      </c>
      <c r="G5" s="5" t="s">
        <v>14</v>
      </c>
    </row>
    <row r="6" spans="1:7" s="4" customFormat="1" ht="15.75">
      <c r="A6" s="4" t="s">
        <v>43</v>
      </c>
      <c r="B6" s="4">
        <f>0+1</f>
        <v>1</v>
      </c>
      <c r="C6" s="4">
        <f>0+1</f>
        <v>1</v>
      </c>
      <c r="D6" s="4">
        <f>0+3</f>
        <v>3</v>
      </c>
      <c r="E6" s="4">
        <f>0+4</f>
        <v>4</v>
      </c>
      <c r="F6" s="4">
        <f>SUM(B6:E6)</f>
        <v>9</v>
      </c>
      <c r="G6" s="5" t="s">
        <v>15</v>
      </c>
    </row>
    <row r="9" spans="1:7" s="4" customFormat="1" ht="15.75">
      <c r="A9" s="4" t="s">
        <v>34</v>
      </c>
      <c r="G9" s="5"/>
    </row>
    <row r="10" spans="1:7" s="4" customFormat="1" ht="15.75">
      <c r="A10" s="4" t="s">
        <v>49</v>
      </c>
      <c r="G10" s="5"/>
    </row>
    <row r="11" s="4" customFormat="1" ht="15.75">
      <c r="A11" s="4" t="s">
        <v>50</v>
      </c>
    </row>
    <row r="12" s="4" customFormat="1" ht="15.75"/>
    <row r="13" s="4" customFormat="1" ht="15.75"/>
    <row r="14" s="4" customFormat="1" ht="15.75"/>
    <row r="15" s="4" customFormat="1" ht="15.75"/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  <row r="23" s="4" customFormat="1" ht="15.75"/>
    <row r="24" s="4" customFormat="1" ht="15.75"/>
    <row r="25" s="4" customFormat="1" ht="15.75"/>
    <row r="26" s="4" customFormat="1" ht="15.75"/>
    <row r="27" s="4" customFormat="1" ht="15.75"/>
    <row r="28" s="4" customFormat="1" ht="15.75"/>
    <row r="29" s="4" customFormat="1" ht="15.75"/>
    <row r="30" s="4" customFormat="1" ht="15.75"/>
    <row r="31" s="4" customFormat="1" ht="15.7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Ferda</dc:creator>
  <cp:keywords/>
  <dc:description/>
  <cp:lastModifiedBy>Ferda</cp:lastModifiedBy>
  <dcterms:created xsi:type="dcterms:W3CDTF">2011-03-21T10:55:22Z</dcterms:created>
  <dcterms:modified xsi:type="dcterms:W3CDTF">2011-05-06T11:04:32Z</dcterms:modified>
  <cp:category/>
  <cp:version/>
  <cp:contentType/>
  <cp:contentStatus/>
</cp:coreProperties>
</file>